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35" windowWidth="15330" windowHeight="8910" activeTab="0"/>
  </bookViews>
  <sheets>
    <sheet name="9 месяцев" sheetId="1" r:id="rId1"/>
  </sheets>
  <definedNames>
    <definedName name="_xlnm.Print_Titles" localSheetId="0">'9 месяцев'!$15:$15</definedName>
    <definedName name="_xlnm.Print_Area" localSheetId="0">'9 месяцев'!$A$1:$I$61</definedName>
  </definedNames>
  <calcPr fullCalcOnLoad="1"/>
</workbook>
</file>

<file path=xl/sharedStrings.xml><?xml version="1.0" encoding="utf-8"?>
<sst xmlns="http://schemas.openxmlformats.org/spreadsheetml/2006/main" count="115" uniqueCount="82">
  <si>
    <t xml:space="preserve"> Наименование показателя в соответствии с отчетом об исполнении бюджета города</t>
  </si>
  <si>
    <t>Код отчетности</t>
  </si>
  <si>
    <t>Процент исполнения</t>
  </si>
  <si>
    <t xml:space="preserve">к утверж-денному бюджету с учетом внесенных уточнений </t>
  </si>
  <si>
    <t>к исполнению периода прошлого года</t>
  </si>
  <si>
    <t>к первоначально утвержденному бюджету</t>
  </si>
  <si>
    <t>( % зачисления в бюджет города)</t>
  </si>
  <si>
    <t>10606000000000110</t>
  </si>
  <si>
    <t>10102000010000110</t>
  </si>
  <si>
    <t>10502000020000110</t>
  </si>
  <si>
    <r>
      <t>ДОХОДЫ, всего</t>
    </r>
    <r>
      <rPr>
        <sz val="10"/>
        <rFont val="Times New Roman"/>
        <family val="1"/>
      </rPr>
      <t xml:space="preserve"> </t>
    </r>
  </si>
  <si>
    <t>11100000000000000</t>
  </si>
  <si>
    <t>20000000000000000</t>
  </si>
  <si>
    <t>20700000000000180</t>
  </si>
  <si>
    <t>Возврат остатков субсидий, субвенций и иных трансфертов прошлых лет из бюджетов городских округов</t>
  </si>
  <si>
    <t>РАСХОДЫ, всего</t>
  </si>
  <si>
    <t>01000000000000000</t>
  </si>
  <si>
    <t>03000000000000000</t>
  </si>
  <si>
    <t>04000000000000000</t>
  </si>
  <si>
    <t>05000000000000000</t>
  </si>
  <si>
    <t>07000000000000000</t>
  </si>
  <si>
    <t>10000000000000000</t>
  </si>
  <si>
    <t>01020000000000000</t>
  </si>
  <si>
    <t>01030000000000000</t>
  </si>
  <si>
    <t>01050000000000000</t>
  </si>
  <si>
    <t>Физическая культура и спорт</t>
  </si>
  <si>
    <t>11000000000000000</t>
  </si>
  <si>
    <t>Средства массовой информации</t>
  </si>
  <si>
    <t>12000000000000000</t>
  </si>
  <si>
    <t>Культура и кинематография</t>
  </si>
  <si>
    <t>Обслуживание государственного и муниципального долга</t>
  </si>
  <si>
    <t>13000000000000000</t>
  </si>
  <si>
    <t xml:space="preserve"> </t>
  </si>
  <si>
    <t>ОПЕРАТИВНЫЙ ОТЧЕТ</t>
  </si>
  <si>
    <t xml:space="preserve"> -</t>
  </si>
  <si>
    <t>11107014040000120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</si>
  <si>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</si>
  <si>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</si>
  <si>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</si>
  <si>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</si>
  <si>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Единый налог на вмененный доход (совокупный доход)</t>
  </si>
  <si>
    <t xml:space="preserve"> Налог на доходы физических лиц</t>
  </si>
  <si>
    <t>Субсидии</t>
  </si>
  <si>
    <t>Субвенции</t>
  </si>
  <si>
    <t>2. Безвозмездные поступления</t>
  </si>
  <si>
    <t>Прочие поступления</t>
  </si>
  <si>
    <t>Общегосударственные вопросы</t>
  </si>
  <si>
    <t xml:space="preserve"> Жилищно-коммунальное хозяйство</t>
  </si>
  <si>
    <t xml:space="preserve"> Прочие налоги и сборы</t>
  </si>
  <si>
    <t>Первоначально утвержденный бюджет города на текущий год, тыс. руб.</t>
  </si>
  <si>
    <t>1. Налоговые и неналоговые доходы (собственные доходы) :</t>
  </si>
  <si>
    <t>в т.ч. перечисление части прибыли МУП</t>
  </si>
  <si>
    <t>Доходы от использования муниципального имущества,</t>
  </si>
  <si>
    <t>Изменение остатков средств на счетах по учету средств бюджета</t>
  </si>
  <si>
    <t>Бюджетные кредиты от других бюджетов</t>
  </si>
  <si>
    <t xml:space="preserve"> Кредиты кредитных организаций</t>
  </si>
  <si>
    <t>ИСТОЧНИКИ  ВНУТРЕННЕГО ФИНАНСИРОВАНИЯ ДЕФИЦИТА БЮДЖЕТА, всего</t>
  </si>
  <si>
    <t>10-50</t>
  </si>
  <si>
    <t xml:space="preserve">Дотации бюджетам городских округов на выравнивание бюджетной обеспеченности </t>
  </si>
  <si>
    <t>Здравоохранение</t>
  </si>
  <si>
    <t>20230000000000000</t>
  </si>
  <si>
    <t>2018 год</t>
  </si>
  <si>
    <t>Межбюджетные трансферты</t>
  </si>
  <si>
    <t>2024000000000151</t>
  </si>
  <si>
    <t>08000000000000000</t>
  </si>
  <si>
    <t>09000000000000000</t>
  </si>
  <si>
    <t>Земельный налог</t>
  </si>
  <si>
    <t>20220000000000151</t>
  </si>
  <si>
    <t>исполнитель: Пугачева О.В., тел. 7-71-12</t>
  </si>
  <si>
    <t>в 2,5 раза больше</t>
  </si>
  <si>
    <t>Исполнено за      9 месяцев 2017 года, тыс. руб.</t>
  </si>
  <si>
    <t>Утвержденый бюджет города по состоянию на  1 октября, с учетом внесенных уточнений, тыс. руб.</t>
  </si>
  <si>
    <t>Исполнено за 9 месяцев,        тыс. руб.</t>
  </si>
  <si>
    <t>ОБ ИСПОЛНЕНИИ БЮДЖЕТА ГОРОДА ЖЕЛЕЗНОГОРСКА ЗА 9 МЕСЯЦЕВ  2018 ГОДА</t>
  </si>
  <si>
    <t>20210001040000151</t>
  </si>
  <si>
    <t>21900000000000000</t>
  </si>
  <si>
    <t>-34209</t>
  </si>
  <si>
    <t>в 336 раз больше</t>
  </si>
  <si>
    <t>в 2,9 раза больше</t>
  </si>
  <si>
    <t>Председатель Контрольно-счетной палаты</t>
  </si>
  <si>
    <t>города Железногорска</t>
  </si>
  <si>
    <t>Е.Н. Воронина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</si>
</sst>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&quot;р.&quot;_-;\-* #,##0.0&quot;р.&quot;_-;_-* &quot;-&quot;?&quot;р.&quot;_-;_-@_-"/>
    <numFmt numFmtId="186" formatCode="_-* #,##0.0_р_._-;\-* #,##0.0_р_._-;_-* &quot;-&quot;?_р_._-;_-@_-"/>
    <numFmt numFmtId="187" formatCode="#,##0.0_ ;\-#,##0.0\ "/>
    <numFmt numFmtId="188" formatCode="#,##0.0"/>
    <numFmt numFmtId="189" formatCode="[$-FC19]d\ mmmm\ yyyy\ &quot;г.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000"/>
    <numFmt numFmtId="196" formatCode="#,##0_ ;\-#,##0\ "/>
    <numFmt numFmtId="197" formatCode="#,##0.00&quot;р.&quot;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96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vertical="top" wrapText="1"/>
    </xf>
    <xf numFmtId="184" fontId="2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wrapText="1"/>
    </xf>
    <xf numFmtId="184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184" fontId="1" fillId="0" borderId="12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18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184" fontId="2" fillId="0" borderId="12" xfId="0" applyNumberFormat="1" applyFont="1" applyFill="1" applyBorder="1" applyAlignment="1">
      <alignment horizontal="right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1" fillId="33" borderId="12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right" vertical="top" wrapText="1"/>
    </xf>
    <xf numFmtId="184" fontId="1" fillId="0" borderId="13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87" fontId="1" fillId="0" borderId="12" xfId="0" applyNumberFormat="1" applyFont="1" applyFill="1" applyBorder="1" applyAlignment="1">
      <alignment horizontal="right" vertical="top" wrapText="1"/>
    </xf>
    <xf numFmtId="187" fontId="1" fillId="0" borderId="13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SheetLayoutView="100" zoomScalePageLayoutView="0" workbookViewId="0" topLeftCell="A1">
      <pane xSplit="1" ySplit="14" topLeftCell="D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1" sqref="E61"/>
    </sheetView>
  </sheetViews>
  <sheetFormatPr defaultColWidth="9.140625" defaultRowHeight="12.75" outlineLevelRow="1"/>
  <cols>
    <col min="1" max="1" width="35.57421875" style="6" customWidth="1"/>
    <col min="2" max="2" width="19.7109375" style="6" customWidth="1"/>
    <col min="3" max="3" width="11.7109375" style="6" customWidth="1"/>
    <col min="4" max="4" width="13.7109375" style="6" customWidth="1"/>
    <col min="5" max="5" width="18.57421875" style="6" customWidth="1"/>
    <col min="6" max="6" width="12.7109375" style="6" customWidth="1"/>
    <col min="7" max="7" width="14.28125" style="6" customWidth="1"/>
    <col min="8" max="8" width="14.421875" style="6" customWidth="1"/>
    <col min="9" max="9" width="16.140625" style="6" customWidth="1"/>
    <col min="10" max="10" width="2.7109375" style="6" customWidth="1"/>
    <col min="11" max="11" width="2.140625" style="6" customWidth="1"/>
    <col min="12" max="16384" width="9.140625" style="6" customWidth="1"/>
  </cols>
  <sheetData>
    <row r="1" spans="7:9" ht="15.75" hidden="1" outlineLevel="1">
      <c r="G1" s="53"/>
      <c r="H1" s="58"/>
      <c r="I1" s="58"/>
    </row>
    <row r="2" spans="6:9" ht="15.75" hidden="1" outlineLevel="1">
      <c r="F2" s="52"/>
      <c r="G2" s="58"/>
      <c r="H2" s="58"/>
      <c r="I2" s="58"/>
    </row>
    <row r="3" spans="6:9" ht="15.75" hidden="1" outlineLevel="1">
      <c r="F3" s="52"/>
      <c r="G3" s="58"/>
      <c r="H3" s="58"/>
      <c r="I3" s="58"/>
    </row>
    <row r="4" spans="6:9" ht="15.75" hidden="1" outlineLevel="1">
      <c r="F4" s="58"/>
      <c r="G4" s="58"/>
      <c r="H4" s="58"/>
      <c r="I4" s="58"/>
    </row>
    <row r="5" spans="7:9" ht="15.75" hidden="1" outlineLevel="1">
      <c r="G5" s="54"/>
      <c r="H5" s="58"/>
      <c r="I5" s="58"/>
    </row>
    <row r="6" ht="12.75" collapsed="1"/>
    <row r="7" spans="1:9" ht="12.75" customHeight="1">
      <c r="A7" s="59" t="s">
        <v>33</v>
      </c>
      <c r="B7" s="59"/>
      <c r="C7" s="59"/>
      <c r="D7" s="59"/>
      <c r="E7" s="59"/>
      <c r="F7" s="59"/>
      <c r="G7" s="59"/>
      <c r="H7" s="59"/>
      <c r="I7" s="59"/>
    </row>
    <row r="8" spans="1:9" ht="8.25" customHeight="1">
      <c r="A8" s="59"/>
      <c r="B8" s="59"/>
      <c r="C8" s="59"/>
      <c r="D8" s="59"/>
      <c r="E8" s="59"/>
      <c r="F8" s="59"/>
      <c r="G8" s="59"/>
      <c r="H8" s="59"/>
      <c r="I8" s="59"/>
    </row>
    <row r="9" spans="2:8" ht="19.5" customHeight="1">
      <c r="B9" s="7" t="s">
        <v>73</v>
      </c>
      <c r="C9" s="7"/>
      <c r="D9" s="7"/>
      <c r="E9" s="7"/>
      <c r="F9" s="7"/>
      <c r="G9" s="7"/>
      <c r="H9" s="8"/>
    </row>
    <row r="10" ht="15" customHeight="1">
      <c r="I10" s="6" t="s">
        <v>32</v>
      </c>
    </row>
    <row r="11" spans="1:9" ht="19.5" customHeight="1">
      <c r="A11" s="60" t="s">
        <v>0</v>
      </c>
      <c r="B11" s="60" t="s">
        <v>1</v>
      </c>
      <c r="C11" s="60" t="s">
        <v>70</v>
      </c>
      <c r="D11" s="60" t="s">
        <v>61</v>
      </c>
      <c r="E11" s="60"/>
      <c r="F11" s="60"/>
      <c r="G11" s="60"/>
      <c r="H11" s="60"/>
      <c r="I11" s="60"/>
    </row>
    <row r="12" spans="1:9" ht="16.5" customHeight="1">
      <c r="A12" s="60"/>
      <c r="B12" s="60"/>
      <c r="C12" s="60"/>
      <c r="D12" s="60" t="s">
        <v>49</v>
      </c>
      <c r="E12" s="60" t="s">
        <v>71</v>
      </c>
      <c r="F12" s="60" t="s">
        <v>72</v>
      </c>
      <c r="G12" s="60" t="s">
        <v>2</v>
      </c>
      <c r="H12" s="60"/>
      <c r="I12" s="60"/>
    </row>
    <row r="13" spans="1:9" ht="54" customHeight="1">
      <c r="A13" s="60"/>
      <c r="B13" s="60"/>
      <c r="C13" s="60"/>
      <c r="D13" s="60"/>
      <c r="E13" s="60"/>
      <c r="F13" s="60"/>
      <c r="G13" s="60" t="s">
        <v>5</v>
      </c>
      <c r="H13" s="60" t="s">
        <v>3</v>
      </c>
      <c r="I13" s="60" t="s">
        <v>4</v>
      </c>
    </row>
    <row r="14" spans="1:9" ht="28.5" customHeight="1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</row>
    <row r="16" spans="1:9" ht="21" customHeight="1">
      <c r="A16" s="13" t="s">
        <v>10</v>
      </c>
      <c r="B16" s="12"/>
      <c r="C16" s="47">
        <f>C17+C28</f>
        <v>1453907.14</v>
      </c>
      <c r="D16" s="47">
        <f>D17+D28</f>
        <v>1970189.19</v>
      </c>
      <c r="E16" s="47">
        <f>E17+E28</f>
        <v>2302553.5300000003</v>
      </c>
      <c r="F16" s="50">
        <f>F17+F28</f>
        <v>1541673.66</v>
      </c>
      <c r="G16" s="46">
        <f>F16/D16*100</f>
        <v>78.25003140942013</v>
      </c>
      <c r="H16" s="46">
        <f>F16/E16*100</f>
        <v>66.95495413737459</v>
      </c>
      <c r="I16" s="46">
        <f>F16/C16*100</f>
        <v>106.03659735793029</v>
      </c>
    </row>
    <row r="17" spans="1:9" ht="34.5" customHeight="1">
      <c r="A17" s="15" t="s">
        <v>50</v>
      </c>
      <c r="B17" s="10">
        <v>10000000000000000</v>
      </c>
      <c r="C17" s="19">
        <v>681285.96</v>
      </c>
      <c r="D17" s="19">
        <v>915372.71</v>
      </c>
      <c r="E17" s="19">
        <v>968499.25</v>
      </c>
      <c r="F17" s="19">
        <v>623821.73</v>
      </c>
      <c r="G17" s="20">
        <f>F17/D17*100</f>
        <v>68.14947869704353</v>
      </c>
      <c r="H17" s="20">
        <f>F17/E17*100</f>
        <v>64.41117326626737</v>
      </c>
      <c r="I17" s="20">
        <f>F17/C17*100</f>
        <v>91.56532889654734</v>
      </c>
    </row>
    <row r="18" spans="1:9" ht="20.25" customHeight="1">
      <c r="A18" s="11" t="s">
        <v>66</v>
      </c>
      <c r="B18" s="63" t="s">
        <v>7</v>
      </c>
      <c r="C18" s="21">
        <v>247278.49</v>
      </c>
      <c r="D18" s="21">
        <v>308933.05</v>
      </c>
      <c r="E18" s="21">
        <v>300656.63</v>
      </c>
      <c r="F18" s="21">
        <v>165692</v>
      </c>
      <c r="G18" s="61">
        <f>F18/D18*100</f>
        <v>53.63362709169511</v>
      </c>
      <c r="H18" s="61">
        <f>F18/E18*100</f>
        <v>55.11004364014857</v>
      </c>
      <c r="I18" s="61">
        <f>F18/C18*100</f>
        <v>67.00623252754416</v>
      </c>
    </row>
    <row r="19" spans="1:9" ht="19.5" customHeight="1">
      <c r="A19" s="16" t="s">
        <v>6</v>
      </c>
      <c r="B19" s="64"/>
      <c r="C19" s="22">
        <v>100</v>
      </c>
      <c r="D19" s="22">
        <v>100</v>
      </c>
      <c r="E19" s="22">
        <v>100</v>
      </c>
      <c r="F19" s="22">
        <v>100</v>
      </c>
      <c r="G19" s="62"/>
      <c r="H19" s="62"/>
      <c r="I19" s="62"/>
    </row>
    <row r="20" spans="1:10" ht="18.75" customHeight="1">
      <c r="A20" s="11" t="s">
        <v>41</v>
      </c>
      <c r="B20" s="63" t="s">
        <v>8</v>
      </c>
      <c r="C20" s="21">
        <v>190104.77</v>
      </c>
      <c r="D20" s="21">
        <v>286506.05</v>
      </c>
      <c r="E20" s="21">
        <v>286506.05</v>
      </c>
      <c r="F20" s="21">
        <v>213064.53</v>
      </c>
      <c r="G20" s="61">
        <f>F20/D20*100</f>
        <v>74.36650290630863</v>
      </c>
      <c r="H20" s="61">
        <f>F20/E20*100</f>
        <v>74.36650290630863</v>
      </c>
      <c r="I20" s="61">
        <f>F20/C20*100</f>
        <v>112.07742446441506</v>
      </c>
      <c r="J20" s="6" t="s">
        <v>32</v>
      </c>
    </row>
    <row r="21" spans="1:9" ht="16.5" customHeight="1">
      <c r="A21" s="16" t="s">
        <v>6</v>
      </c>
      <c r="B21" s="64"/>
      <c r="C21" s="22">
        <v>15</v>
      </c>
      <c r="D21" s="22">
        <v>15</v>
      </c>
      <c r="E21" s="22">
        <v>15</v>
      </c>
      <c r="F21" s="22">
        <v>15</v>
      </c>
      <c r="G21" s="62"/>
      <c r="H21" s="62"/>
      <c r="I21" s="62"/>
    </row>
    <row r="22" spans="1:9" ht="30" customHeight="1">
      <c r="A22" s="11" t="s">
        <v>40</v>
      </c>
      <c r="B22" s="69" t="s">
        <v>9</v>
      </c>
      <c r="C22" s="21">
        <v>51683.1</v>
      </c>
      <c r="D22" s="21">
        <v>66962.51</v>
      </c>
      <c r="E22" s="21">
        <v>66962.51</v>
      </c>
      <c r="F22" s="21">
        <v>43430.45</v>
      </c>
      <c r="G22" s="61">
        <f>F22/D22*100</f>
        <v>64.85785852412043</v>
      </c>
      <c r="H22" s="61">
        <f>F22/E22*100</f>
        <v>64.85785852412043</v>
      </c>
      <c r="I22" s="61">
        <f>F22/C22*100</f>
        <v>84.03220782035133</v>
      </c>
    </row>
    <row r="23" spans="1:9" ht="15.75" customHeight="1">
      <c r="A23" s="16" t="s">
        <v>6</v>
      </c>
      <c r="B23" s="70"/>
      <c r="C23" s="22">
        <v>100</v>
      </c>
      <c r="D23" s="22">
        <v>100</v>
      </c>
      <c r="E23" s="22">
        <v>100</v>
      </c>
      <c r="F23" s="22">
        <v>100</v>
      </c>
      <c r="G23" s="62"/>
      <c r="H23" s="62"/>
      <c r="I23" s="62"/>
    </row>
    <row r="24" spans="1:11" ht="29.25" customHeight="1">
      <c r="A24" s="5" t="s">
        <v>52</v>
      </c>
      <c r="B24" s="4" t="s">
        <v>11</v>
      </c>
      <c r="C24" s="21">
        <v>87844.43</v>
      </c>
      <c r="D24" s="21">
        <v>111471.15</v>
      </c>
      <c r="E24" s="21">
        <v>150682.29</v>
      </c>
      <c r="F24" s="21">
        <v>78291.73</v>
      </c>
      <c r="G24" s="23">
        <f>F24/D24*100</f>
        <v>70.23497111135931</v>
      </c>
      <c r="H24" s="23">
        <f>F24/E24*100</f>
        <v>51.95814982636645</v>
      </c>
      <c r="I24" s="23">
        <f>F24/C24*100</f>
        <v>89.12543458930749</v>
      </c>
      <c r="K24" s="6" t="s">
        <v>32</v>
      </c>
    </row>
    <row r="25" spans="1:9" ht="15.75" customHeight="1">
      <c r="A25" s="11" t="s">
        <v>51</v>
      </c>
      <c r="B25" s="65" t="s">
        <v>35</v>
      </c>
      <c r="C25" s="21">
        <v>868.9</v>
      </c>
      <c r="D25" s="24">
        <v>1373.1</v>
      </c>
      <c r="E25" s="24">
        <v>1373.1</v>
      </c>
      <c r="F25" s="21">
        <v>1376.9</v>
      </c>
      <c r="G25" s="61">
        <f>F25/D25*100</f>
        <v>100.27674604908603</v>
      </c>
      <c r="H25" s="61">
        <f>F25/E25*100</f>
        <v>100.27674604908603</v>
      </c>
      <c r="I25" s="67">
        <f>F25/C25*100</f>
        <v>158.464725515019</v>
      </c>
    </row>
    <row r="26" spans="1:9" ht="15" customHeight="1">
      <c r="A26" s="16" t="s">
        <v>6</v>
      </c>
      <c r="B26" s="66"/>
      <c r="C26" s="25" t="s">
        <v>57</v>
      </c>
      <c r="D26" s="25" t="s">
        <v>57</v>
      </c>
      <c r="E26" s="25" t="s">
        <v>57</v>
      </c>
      <c r="F26" s="25" t="s">
        <v>57</v>
      </c>
      <c r="G26" s="62"/>
      <c r="H26" s="62"/>
      <c r="I26" s="68"/>
    </row>
    <row r="27" spans="1:9" ht="18.75" customHeight="1">
      <c r="A27" s="5" t="s">
        <v>48</v>
      </c>
      <c r="B27" s="2"/>
      <c r="C27" s="24">
        <f>C17-C18-C20-C22-C24</f>
        <v>104375.16999999998</v>
      </c>
      <c r="D27" s="24">
        <f>D17-D18-D20-D22-D24</f>
        <v>141499.94999999992</v>
      </c>
      <c r="E27" s="24">
        <f>E17-E18-E20-E22-E24</f>
        <v>163691.77</v>
      </c>
      <c r="F27" s="24">
        <f>F17-F18-F20-F22-F24</f>
        <v>123343.02</v>
      </c>
      <c r="G27" s="23">
        <f>F27/D27*100</f>
        <v>87.16824281563356</v>
      </c>
      <c r="H27" s="23">
        <f aca="true" t="shared" si="0" ref="H27:H34">F27/E27*100</f>
        <v>75.35077664564321</v>
      </c>
      <c r="I27" s="23">
        <f>F27/C27*100</f>
        <v>118.17276082041354</v>
      </c>
    </row>
    <row r="28" spans="1:9" ht="17.25" customHeight="1">
      <c r="A28" s="34" t="s">
        <v>44</v>
      </c>
      <c r="B28" s="32" t="s">
        <v>12</v>
      </c>
      <c r="C28" s="44">
        <f>C29+C30+C31+C32+C33+C34</f>
        <v>772621.1799999999</v>
      </c>
      <c r="D28" s="43">
        <f>D29+D30+D31+D32+D33+D34</f>
        <v>1054816.48</v>
      </c>
      <c r="E28" s="43">
        <f>E29+E30+E32+E33+E34</f>
        <v>1334054.28</v>
      </c>
      <c r="F28" s="43">
        <f>F29+F30+F32+F33+F34</f>
        <v>917851.9299999999</v>
      </c>
      <c r="G28" s="45">
        <f>F28/D28*100</f>
        <v>87.01531948002935</v>
      </c>
      <c r="H28" s="45">
        <f t="shared" si="0"/>
        <v>68.80169298658522</v>
      </c>
      <c r="I28" s="45">
        <f>F28/C28*100</f>
        <v>118.79714842919529</v>
      </c>
    </row>
    <row r="29" spans="1:9" ht="15.75" customHeight="1">
      <c r="A29" s="35" t="s">
        <v>42</v>
      </c>
      <c r="B29" s="3" t="s">
        <v>67</v>
      </c>
      <c r="C29" s="28">
        <v>51164.01</v>
      </c>
      <c r="D29" s="28">
        <v>0</v>
      </c>
      <c r="E29" s="28">
        <v>238866.55</v>
      </c>
      <c r="F29" s="28">
        <v>16437.21</v>
      </c>
      <c r="G29" s="27" t="s">
        <v>34</v>
      </c>
      <c r="H29" s="29">
        <f t="shared" si="0"/>
        <v>6.881336043075098</v>
      </c>
      <c r="I29" s="26">
        <f>F29/C29*100</f>
        <v>32.1265084578007</v>
      </c>
    </row>
    <row r="30" spans="1:9" ht="15.75" customHeight="1">
      <c r="A30" s="36" t="s">
        <v>43</v>
      </c>
      <c r="B30" s="3" t="s">
        <v>60</v>
      </c>
      <c r="C30" s="18">
        <v>706811.87</v>
      </c>
      <c r="D30" s="57">
        <v>959677.05</v>
      </c>
      <c r="E30" s="51">
        <v>1000020.05</v>
      </c>
      <c r="F30" s="51">
        <v>805250.7</v>
      </c>
      <c r="G30" s="26">
        <f>F30/D30*100</f>
        <v>83.90850859672011</v>
      </c>
      <c r="H30" s="26">
        <f t="shared" si="0"/>
        <v>80.52345550471712</v>
      </c>
      <c r="I30" s="26">
        <f>F30/C30*100</f>
        <v>113.92716141000858</v>
      </c>
    </row>
    <row r="31" spans="1:9" ht="15.75" customHeight="1">
      <c r="A31" s="36" t="s">
        <v>62</v>
      </c>
      <c r="B31" s="3" t="s">
        <v>63</v>
      </c>
      <c r="C31" s="28">
        <v>83.5</v>
      </c>
      <c r="D31" s="28">
        <v>0</v>
      </c>
      <c r="E31" s="28">
        <v>0</v>
      </c>
      <c r="F31" s="28">
        <v>0</v>
      </c>
      <c r="G31" s="27" t="s">
        <v>34</v>
      </c>
      <c r="H31" s="27" t="s">
        <v>34</v>
      </c>
      <c r="I31" s="27" t="s">
        <v>34</v>
      </c>
    </row>
    <row r="32" spans="1:9" ht="26.25" customHeight="1">
      <c r="A32" s="18" t="s">
        <v>58</v>
      </c>
      <c r="B32" s="3" t="s">
        <v>74</v>
      </c>
      <c r="C32" s="28">
        <v>235.71</v>
      </c>
      <c r="D32" s="56">
        <v>95139.43</v>
      </c>
      <c r="E32" s="56">
        <v>95139.43</v>
      </c>
      <c r="F32" s="28">
        <v>79282.86</v>
      </c>
      <c r="G32" s="26">
        <f>F32/D32*100</f>
        <v>83.33333508514819</v>
      </c>
      <c r="H32" s="29">
        <f t="shared" si="0"/>
        <v>83.33333508514819</v>
      </c>
      <c r="I32" s="29" t="s">
        <v>77</v>
      </c>
    </row>
    <row r="33" spans="1:11" ht="25.5">
      <c r="A33" s="37" t="s">
        <v>45</v>
      </c>
      <c r="B33" s="3" t="s">
        <v>13</v>
      </c>
      <c r="C33" s="18">
        <v>17759.69</v>
      </c>
      <c r="D33" s="48">
        <v>0</v>
      </c>
      <c r="E33" s="56">
        <v>8765.7</v>
      </c>
      <c r="F33" s="51">
        <v>25618.61</v>
      </c>
      <c r="G33" s="41" t="s">
        <v>34</v>
      </c>
      <c r="H33" s="29" t="s">
        <v>78</v>
      </c>
      <c r="I33" s="26">
        <f aca="true" t="shared" si="1" ref="I33:I46">F33/C33*100</f>
        <v>144.25144808270866</v>
      </c>
      <c r="K33" s="6" t="s">
        <v>32</v>
      </c>
    </row>
    <row r="34" spans="1:9" ht="40.5" customHeight="1">
      <c r="A34" s="36" t="s">
        <v>14</v>
      </c>
      <c r="B34" s="3" t="s">
        <v>75</v>
      </c>
      <c r="C34" s="28">
        <v>-3433.6</v>
      </c>
      <c r="D34" s="30">
        <v>0</v>
      </c>
      <c r="E34" s="28">
        <v>-8737.45</v>
      </c>
      <c r="F34" s="28">
        <v>-8737.45</v>
      </c>
      <c r="G34" s="41" t="s">
        <v>34</v>
      </c>
      <c r="H34" s="26">
        <f t="shared" si="0"/>
        <v>100</v>
      </c>
      <c r="I34" s="26" t="s">
        <v>69</v>
      </c>
    </row>
    <row r="35" spans="1:9" ht="18" customHeight="1">
      <c r="A35" s="38" t="s">
        <v>15</v>
      </c>
      <c r="B35" s="2"/>
      <c r="C35" s="31">
        <f>C36+C37+C38+C39+C40+C41+C42+C43+C44+C45+C46</f>
        <v>1446942.23</v>
      </c>
      <c r="D35" s="31">
        <f>D36+D37+D38+D39+D40+D41+D42+D43+D44+D45+D46</f>
        <v>2060189.19</v>
      </c>
      <c r="E35" s="43">
        <f>E36+E37+E38+E39+E40+E41+E43+E44+E45+E46+E42</f>
        <v>2590630.41</v>
      </c>
      <c r="F35" s="43">
        <f>F36+F37+F38+F39+F40+F41+F43+F44+F45+F46+F42</f>
        <v>1673225.0599999998</v>
      </c>
      <c r="G35" s="42">
        <f aca="true" t="shared" si="2" ref="G35:G46">F35/D35*100</f>
        <v>81.21705851684426</v>
      </c>
      <c r="H35" s="42">
        <f aca="true" t="shared" si="3" ref="H35:H46">F35/E35*100</f>
        <v>64.58756345718955</v>
      </c>
      <c r="I35" s="42">
        <f t="shared" si="1"/>
        <v>115.63869139405793</v>
      </c>
    </row>
    <row r="36" spans="1:9" ht="12.75">
      <c r="A36" s="36" t="s">
        <v>46</v>
      </c>
      <c r="B36" s="32" t="s">
        <v>16</v>
      </c>
      <c r="C36" s="18">
        <v>113152.01</v>
      </c>
      <c r="D36" s="30">
        <v>274366.3</v>
      </c>
      <c r="E36" s="51">
        <v>221488.81</v>
      </c>
      <c r="F36" s="51">
        <v>115618.28</v>
      </c>
      <c r="G36" s="29">
        <f t="shared" si="2"/>
        <v>42.1401170624818</v>
      </c>
      <c r="H36" s="29">
        <f t="shared" si="3"/>
        <v>52.20050620164513</v>
      </c>
      <c r="I36" s="29">
        <f t="shared" si="1"/>
        <v>102.17960776834632</v>
      </c>
    </row>
    <row r="37" spans="1:9" ht="31.5" customHeight="1">
      <c r="A37" s="35" t="s">
        <v>38</v>
      </c>
      <c r="B37" s="2" t="s">
        <v>17</v>
      </c>
      <c r="C37" s="30">
        <v>10746.75</v>
      </c>
      <c r="D37" s="30">
        <v>15763.4</v>
      </c>
      <c r="E37" s="40">
        <v>16429.41</v>
      </c>
      <c r="F37" s="40">
        <v>11447.34</v>
      </c>
      <c r="G37" s="26">
        <f t="shared" si="2"/>
        <v>72.61973939632314</v>
      </c>
      <c r="H37" s="26">
        <f t="shared" si="3"/>
        <v>69.67590436905525</v>
      </c>
      <c r="I37" s="26">
        <f t="shared" si="1"/>
        <v>106.51908716588736</v>
      </c>
    </row>
    <row r="38" spans="1:9" ht="16.5" customHeight="1">
      <c r="A38" s="36" t="s">
        <v>39</v>
      </c>
      <c r="B38" s="2" t="s">
        <v>18</v>
      </c>
      <c r="C38" s="30">
        <v>70066.34</v>
      </c>
      <c r="D38" s="30">
        <v>30304.1</v>
      </c>
      <c r="E38" s="40">
        <v>140307.1</v>
      </c>
      <c r="F38" s="40">
        <v>20405.06</v>
      </c>
      <c r="G38" s="26">
        <f t="shared" si="2"/>
        <v>67.33432109846524</v>
      </c>
      <c r="H38" s="26">
        <f t="shared" si="3"/>
        <v>14.543141437603657</v>
      </c>
      <c r="I38" s="26">
        <f t="shared" si="1"/>
        <v>29.122485918345387</v>
      </c>
    </row>
    <row r="39" spans="1:9" ht="12.75">
      <c r="A39" s="39" t="s">
        <v>47</v>
      </c>
      <c r="B39" s="32" t="s">
        <v>19</v>
      </c>
      <c r="C39" s="18">
        <v>96813.4</v>
      </c>
      <c r="D39" s="30">
        <v>92419.39</v>
      </c>
      <c r="E39" s="51">
        <v>166076.56</v>
      </c>
      <c r="F39" s="51">
        <v>101006.72</v>
      </c>
      <c r="G39" s="29">
        <f t="shared" si="2"/>
        <v>109.29169733753923</v>
      </c>
      <c r="H39" s="29">
        <f t="shared" si="3"/>
        <v>60.81937149950601</v>
      </c>
      <c r="I39" s="29">
        <f t="shared" si="1"/>
        <v>104.33134256208336</v>
      </c>
    </row>
    <row r="40" spans="1:9" ht="12.75">
      <c r="A40" s="36" t="s">
        <v>36</v>
      </c>
      <c r="B40" s="2" t="s">
        <v>20</v>
      </c>
      <c r="C40" s="18">
        <v>798737.9</v>
      </c>
      <c r="D40" s="30">
        <v>1127767.59</v>
      </c>
      <c r="E40" s="51">
        <v>1508526.8</v>
      </c>
      <c r="F40" s="51">
        <v>1053177.58</v>
      </c>
      <c r="G40" s="26">
        <f t="shared" si="2"/>
        <v>93.38604774056328</v>
      </c>
      <c r="H40" s="26">
        <f t="shared" si="3"/>
        <v>69.81497312477313</v>
      </c>
      <c r="I40" s="26">
        <f t="shared" si="1"/>
        <v>131.85521558448647</v>
      </c>
    </row>
    <row r="41" spans="1:9" ht="12.75">
      <c r="A41" s="39" t="s">
        <v>29</v>
      </c>
      <c r="B41" s="3" t="s">
        <v>64</v>
      </c>
      <c r="C41" s="18">
        <v>46672.66</v>
      </c>
      <c r="D41" s="30">
        <v>66423.4</v>
      </c>
      <c r="E41" s="51">
        <v>67668.55</v>
      </c>
      <c r="F41" s="51">
        <v>54420.29</v>
      </c>
      <c r="G41" s="26">
        <f t="shared" si="2"/>
        <v>81.92939536368209</v>
      </c>
      <c r="H41" s="26">
        <f t="shared" si="3"/>
        <v>80.42183554989725</v>
      </c>
      <c r="I41" s="26">
        <f t="shared" si="1"/>
        <v>116.59993238011288</v>
      </c>
    </row>
    <row r="42" spans="1:9" ht="12.75">
      <c r="A42" s="39" t="s">
        <v>59</v>
      </c>
      <c r="B42" s="3" t="s">
        <v>65</v>
      </c>
      <c r="C42" s="18">
        <v>328.06</v>
      </c>
      <c r="D42" s="41">
        <v>1475.99</v>
      </c>
      <c r="E42" s="51">
        <v>1475.99</v>
      </c>
      <c r="F42" s="51">
        <v>833.78</v>
      </c>
      <c r="G42" s="26">
        <f t="shared" si="2"/>
        <v>56.489542612077315</v>
      </c>
      <c r="H42" s="26">
        <f t="shared" si="3"/>
        <v>56.489542612077315</v>
      </c>
      <c r="I42" s="26" t="s">
        <v>69</v>
      </c>
    </row>
    <row r="43" spans="1:9" ht="16.5" customHeight="1">
      <c r="A43" s="39" t="s">
        <v>37</v>
      </c>
      <c r="B43" s="2" t="s">
        <v>21</v>
      </c>
      <c r="C43" s="18">
        <v>220635.32</v>
      </c>
      <c r="D43" s="30">
        <v>299687.82</v>
      </c>
      <c r="E43" s="51">
        <v>303900.78</v>
      </c>
      <c r="F43" s="51">
        <v>226549.23</v>
      </c>
      <c r="G43" s="26">
        <f t="shared" si="2"/>
        <v>75.59507423424816</v>
      </c>
      <c r="H43" s="26">
        <f t="shared" si="3"/>
        <v>74.54710382776905</v>
      </c>
      <c r="I43" s="26">
        <f t="shared" si="1"/>
        <v>102.680400400081</v>
      </c>
    </row>
    <row r="44" spans="1:9" ht="21" customHeight="1">
      <c r="A44" s="39" t="s">
        <v>25</v>
      </c>
      <c r="B44" s="3" t="s">
        <v>26</v>
      </c>
      <c r="C44" s="18">
        <v>79695.29</v>
      </c>
      <c r="D44" s="30">
        <v>104608.2</v>
      </c>
      <c r="E44" s="51">
        <v>105383.41</v>
      </c>
      <c r="F44" s="51">
        <v>82996.16</v>
      </c>
      <c r="G44" s="26">
        <f t="shared" si="2"/>
        <v>79.34001349798582</v>
      </c>
      <c r="H44" s="26">
        <f t="shared" si="3"/>
        <v>78.75638110400868</v>
      </c>
      <c r="I44" s="26">
        <f t="shared" si="1"/>
        <v>104.14186333972812</v>
      </c>
    </row>
    <row r="45" spans="1:9" ht="16.5" customHeight="1">
      <c r="A45" s="39" t="s">
        <v>27</v>
      </c>
      <c r="B45" s="3" t="s">
        <v>28</v>
      </c>
      <c r="C45" s="18">
        <v>3547.3</v>
      </c>
      <c r="D45" s="30">
        <v>5173</v>
      </c>
      <c r="E45" s="40">
        <v>5173</v>
      </c>
      <c r="F45" s="51">
        <v>3591.88</v>
      </c>
      <c r="G45" s="26">
        <f t="shared" si="2"/>
        <v>69.43514401701141</v>
      </c>
      <c r="H45" s="29">
        <f t="shared" si="3"/>
        <v>69.43514401701141</v>
      </c>
      <c r="I45" s="26">
        <f t="shared" si="1"/>
        <v>101.2567304710625</v>
      </c>
    </row>
    <row r="46" spans="1:9" ht="28.5" customHeight="1">
      <c r="A46" s="39" t="s">
        <v>30</v>
      </c>
      <c r="B46" s="3" t="s">
        <v>31</v>
      </c>
      <c r="C46" s="30">
        <v>6547.2</v>
      </c>
      <c r="D46" s="30">
        <v>42200</v>
      </c>
      <c r="E46" s="40">
        <v>54200</v>
      </c>
      <c r="F46" s="40">
        <v>3178.74</v>
      </c>
      <c r="G46" s="26">
        <f t="shared" si="2"/>
        <v>7.53255924170616</v>
      </c>
      <c r="H46" s="29">
        <f t="shared" si="3"/>
        <v>5.864833948339483</v>
      </c>
      <c r="I46" s="26">
        <f t="shared" si="1"/>
        <v>48.55113636363636</v>
      </c>
    </row>
    <row r="47" spans="1:9" ht="38.25">
      <c r="A47" s="38" t="s">
        <v>56</v>
      </c>
      <c r="B47" s="32" t="s">
        <v>16</v>
      </c>
      <c r="C47" s="31">
        <f>C48+C49+C50</f>
        <v>-6964.939999999999</v>
      </c>
      <c r="D47" s="31">
        <f>D48+D49+D50</f>
        <v>90000</v>
      </c>
      <c r="E47" s="43">
        <f>E48+E49+E50</f>
        <v>288076.88</v>
      </c>
      <c r="F47" s="43">
        <f>F48+F49+F50</f>
        <v>131551.41</v>
      </c>
      <c r="G47" s="26">
        <f>F47/D47*100</f>
        <v>146.16823333333332</v>
      </c>
      <c r="H47" s="45">
        <f>F47/E47*100</f>
        <v>45.66538279642573</v>
      </c>
      <c r="I47" s="45" t="s">
        <v>34</v>
      </c>
    </row>
    <row r="48" spans="1:9" ht="17.25" customHeight="1">
      <c r="A48" s="37" t="s">
        <v>55</v>
      </c>
      <c r="B48" s="2" t="s">
        <v>22</v>
      </c>
      <c r="C48" s="40">
        <v>-69844</v>
      </c>
      <c r="D48" s="49">
        <v>90000</v>
      </c>
      <c r="E48" s="49">
        <v>90000</v>
      </c>
      <c r="F48" s="27" t="s">
        <v>76</v>
      </c>
      <c r="G48" s="41" t="s">
        <v>34</v>
      </c>
      <c r="H48" s="41" t="s">
        <v>34</v>
      </c>
      <c r="I48" s="41" t="s">
        <v>34</v>
      </c>
    </row>
    <row r="49" spans="1:9" ht="16.5" customHeight="1">
      <c r="A49" s="39" t="s">
        <v>54</v>
      </c>
      <c r="B49" s="2" t="s">
        <v>23</v>
      </c>
      <c r="C49" s="40">
        <v>79844</v>
      </c>
      <c r="D49" s="40">
        <v>0</v>
      </c>
      <c r="E49" s="40">
        <v>0</v>
      </c>
      <c r="F49" s="40">
        <v>84209</v>
      </c>
      <c r="G49" s="41" t="s">
        <v>34</v>
      </c>
      <c r="H49" s="41" t="s">
        <v>34</v>
      </c>
      <c r="I49" s="41" t="s">
        <v>34</v>
      </c>
    </row>
    <row r="50" spans="1:9" ht="25.5">
      <c r="A50" s="36" t="s">
        <v>53</v>
      </c>
      <c r="B50" s="33" t="s">
        <v>24</v>
      </c>
      <c r="C50" s="40">
        <v>-16964.94</v>
      </c>
      <c r="D50" s="40">
        <v>0</v>
      </c>
      <c r="E50" s="40">
        <v>198076.88</v>
      </c>
      <c r="F50" s="40">
        <v>81551.41</v>
      </c>
      <c r="G50" s="41" t="s">
        <v>34</v>
      </c>
      <c r="H50" s="26">
        <f>F50/E50*100</f>
        <v>41.17159458489048</v>
      </c>
      <c r="I50" s="42" t="s">
        <v>34</v>
      </c>
    </row>
    <row r="52" ht="12.75">
      <c r="C52" s="17" t="s">
        <v>32</v>
      </c>
    </row>
    <row r="53" spans="4:6" ht="12.75">
      <c r="D53" s="17" t="s">
        <v>32</v>
      </c>
      <c r="E53" s="17" t="s">
        <v>32</v>
      </c>
      <c r="F53" s="17" t="s">
        <v>32</v>
      </c>
    </row>
    <row r="54" spans="2:5" ht="12.75">
      <c r="B54" s="9" t="s">
        <v>32</v>
      </c>
      <c r="D54" s="6" t="s">
        <v>32</v>
      </c>
      <c r="E54" s="14"/>
    </row>
    <row r="55" spans="1:10" ht="15.75">
      <c r="A55" s="54" t="s">
        <v>79</v>
      </c>
      <c r="E55" s="14"/>
      <c r="G55" s="54"/>
      <c r="J55" s="55"/>
    </row>
    <row r="56" spans="1:9" ht="15.75">
      <c r="A56" s="54" t="s">
        <v>80</v>
      </c>
      <c r="E56" s="14"/>
      <c r="F56" s="6" t="s">
        <v>32</v>
      </c>
      <c r="I56" s="55" t="s">
        <v>81</v>
      </c>
    </row>
    <row r="57" ht="12.75">
      <c r="E57" s="14"/>
    </row>
    <row r="58" ht="12.75">
      <c r="E58" s="14"/>
    </row>
    <row r="59" ht="12.75">
      <c r="E59" s="14"/>
    </row>
    <row r="60" spans="1:5" ht="12.75">
      <c r="A60" s="6" t="s">
        <v>68</v>
      </c>
      <c r="E60" s="14"/>
    </row>
    <row r="61" spans="1:5" ht="12.75">
      <c r="A61" s="6" t="s">
        <v>32</v>
      </c>
      <c r="E61" s="14"/>
    </row>
    <row r="62" ht="12.75">
      <c r="E62" s="14"/>
    </row>
    <row r="63" ht="12.75">
      <c r="E63" s="14"/>
    </row>
    <row r="64" ht="12.75">
      <c r="E64" s="14"/>
    </row>
  </sheetData>
  <sheetProtection/>
  <mergeCells count="33">
    <mergeCell ref="B25:B26"/>
    <mergeCell ref="G25:G26"/>
    <mergeCell ref="H25:H26"/>
    <mergeCell ref="I25:I26"/>
    <mergeCell ref="B20:B21"/>
    <mergeCell ref="G20:G21"/>
    <mergeCell ref="H20:H21"/>
    <mergeCell ref="I20:I21"/>
    <mergeCell ref="B22:B23"/>
    <mergeCell ref="G22:G23"/>
    <mergeCell ref="H22:H23"/>
    <mergeCell ref="I22:I23"/>
    <mergeCell ref="H13:H14"/>
    <mergeCell ref="I13:I14"/>
    <mergeCell ref="B18:B19"/>
    <mergeCell ref="G18:G19"/>
    <mergeCell ref="H18:H19"/>
    <mergeCell ref="I18:I19"/>
    <mergeCell ref="A11:A14"/>
    <mergeCell ref="B11:B14"/>
    <mergeCell ref="C11:C14"/>
    <mergeCell ref="D11:I11"/>
    <mergeCell ref="D12:D14"/>
    <mergeCell ref="E12:E14"/>
    <mergeCell ref="F12:F14"/>
    <mergeCell ref="G12:I12"/>
    <mergeCell ref="G13:G14"/>
    <mergeCell ref="H1:I1"/>
    <mergeCell ref="G3:I3"/>
    <mergeCell ref="H5:I5"/>
    <mergeCell ref="G2:I2"/>
    <mergeCell ref="F4:I4"/>
    <mergeCell ref="A7:I8"/>
  </mergeCells>
  <printOptions/>
  <pageMargins left="0.8267716535433072" right="0.49" top="0.7874015748031497" bottom="0.64" header="0.5905511811023623" footer="0.33"/>
  <pageSetup fitToHeight="0" fitToWidth="1" horizontalDpi="600" verticalDpi="600" orientation="landscape" paperSize="9" scale="86" r:id="rId1"/>
  <rowBreaks count="1" manualBreakCount="1">
    <brk id="30" max="8" man="1"/>
  </rowBreaks>
  <ignoredErrors>
    <ignoredError sqref="E26:F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2018-12-17T13:34:49Z</cp:lastPrinted>
  <dcterms:created xsi:type="dcterms:W3CDTF">1996-10-08T23:32:33Z</dcterms:created>
  <dcterms:modified xsi:type="dcterms:W3CDTF">2018-12-19T11:17:19Z</dcterms:modified>
  <cp:category/>
  <cp:version/>
  <cp:contentType/>
  <cp:contentStatus/>
</cp:coreProperties>
</file>